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mc:AlternateContent xmlns:mc="http://schemas.openxmlformats.org/markup-compatibility/2006">
    <mc:Choice Requires="x15">
      <x15ac:absPath xmlns:x15ac="http://schemas.microsoft.com/office/spreadsheetml/2010/11/ac" url="C:\Users\ngrgorinic\Documents\TOŠ BUJE\"/>
    </mc:Choice>
  </mc:AlternateContent>
  <xr:revisionPtr revIDLastSave="0" documentId="13_ncr:1_{7716E09B-EFBE-4056-A5BE-FDACF956D830}" xr6:coauthVersionLast="47" xr6:coauthVersionMax="47" xr10:uidLastSave="{00000000-0000-0000-0000-000000000000}"/>
  <bookViews>
    <workbookView xWindow="-120" yWindow="-120" windowWidth="29040" windowHeight="15720" xr2:uid="{00000000-000D-0000-FFFF-FFFF00000000}"/>
  </bookViews>
  <sheets>
    <sheet name="Troškovnik" sheetId="2" r:id="rId1"/>
  </sheets>
  <definedNames>
    <definedName name="_xlnm.Print_Titles" localSheetId="0">Troškovnik!$1:$1</definedName>
    <definedName name="_xlnm.Print_Area" localSheetId="0">Troškovnik!$A$1:$F$48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0" i="2" l="1"/>
  <c r="F14" i="2" l="1"/>
  <c r="F39" i="2"/>
  <c r="F34" i="2"/>
  <c r="F29" i="2"/>
  <c r="F24" i="2"/>
  <c r="F19" i="2"/>
  <c r="F43" i="2" l="1"/>
  <c r="F44" i="2" l="1"/>
  <c r="F45" i="2" s="1"/>
</calcChain>
</file>

<file path=xl/sharedStrings.xml><?xml version="1.0" encoding="utf-8"?>
<sst xmlns="http://schemas.openxmlformats.org/spreadsheetml/2006/main" count="49" uniqueCount="42">
  <si>
    <t>RB</t>
  </si>
  <si>
    <t>STAVKA</t>
  </si>
  <si>
    <t>JEDINICA MJERE</t>
  </si>
  <si>
    <t>KOLIČINA</t>
  </si>
  <si>
    <t>JEDINIČNA CIJENA</t>
  </si>
  <si>
    <t>UKUPNA CIJENA</t>
  </si>
  <si>
    <t/>
  </si>
  <si>
    <t>TROŠKOVNIK</t>
  </si>
  <si>
    <t>1.</t>
  </si>
  <si>
    <t>TROŠKOVNIČKE STAVKE</t>
  </si>
  <si>
    <t>Priprema podloge (prilikom sanacije)</t>
  </si>
  <si>
    <t>Obračun po m²</t>
  </si>
  <si>
    <t>m²</t>
  </si>
  <si>
    <t xml:space="preserve">Podlogu je potrebno pripremiti mehaničkim postupkom — visokotlačnim pranjem, brušenjem ili pjeskarenjem — ovisno o njezinu stanju i stupnju onečišćenja. Površina mora biti nosiva, čista, bez odvajajućih dijelova, prašine, starih premaza, bitumena, cementne paste i svih drugih vrsta onečišćenja, a sve pore, rupe, neravnine i oštri rubovi moraju se zagladiti. </t>
  </si>
  <si>
    <t xml:space="preserve">Izvedba hidroizolacije </t>
  </si>
  <si>
    <t>Pozicioniranje i ugradnja pakera</t>
  </si>
  <si>
    <t>Obračun po m</t>
  </si>
  <si>
    <t>m</t>
  </si>
  <si>
    <t>Injektiranje</t>
  </si>
  <si>
    <t>Postavljanje keramike</t>
  </si>
  <si>
    <t>2.</t>
  </si>
  <si>
    <t>3.</t>
  </si>
  <si>
    <t>4.</t>
  </si>
  <si>
    <t>5.</t>
  </si>
  <si>
    <t>6.</t>
  </si>
  <si>
    <t>Podizanje postojećih otvora</t>
  </si>
  <si>
    <t>Obračun po komadu kompletno izvedenog i ugrađenog otvora</t>
  </si>
  <si>
    <t>Demontaža postojećih otvora na objektu (jedna dvokrilna vanjska vrata i jedna dvokrilna protupožarna vrata), radi potrebe podizanja otvora zbog izvedbe hidroizolacije i ugradnje keramičkih pločica.
Obuhvaća pažljivo skidanje postojećih vrata, štemanje i prilagodbu postojeće konstrukcije te podizanje otvora za 3–5 cm, ovisno o stvarnom stanju na terenu i izvršenim izmjerama. Nakon izvedbe hidroizolacije i keramike predviđena je ponovna ugradnja vrata na novu kotu, uključivo sva potrebna podešavanja za ispravnu funkcionalnost.
Stavka uključuje i kompletnu sanaciju svih oštećenja nastalih uslijed demontaže i građevinskih zahvata (obrada špaleta, zapunjavanje, žbukanje, završna obrada), kao i sav potreban rad, alat, transport, pomoćni i spojni materijal te sve ostalo potrebno za potpunu funkcionalnu i estetsku gotovost.</t>
  </si>
  <si>
    <t>kom</t>
  </si>
  <si>
    <t>Rupe se buše linijski prema pukotini, u razmaku od 15–20 cm, pod kutom od približno 45°, s odmakom od 8–10 cm od osi pukotine. Promjer bušotine iznosi 10 mm. Rupe se buše tako da presijecaju pukotinu i omogućuju učinkovito pozicioniranje pakera. Za ugradnju se koriste pakeri tipa MC‑Packer 10/110 mm ili jednakovrijedni, koji se postavljaju u sve pripremljene bušotine. Ako je pukotina šira od 0,1 mm, potrebno ju je površinski zatvoriti brzim reparaturnim mortom, kako bi se spriječilo istjecanje smole tijekom naknadnog injektiranja. Stavka uključuje sav potreban rad, opremu i materijal za bušenje, čišćenje bušotina, ugradnju pakera i površinsko zatvaranje pukotine.
Karakteristike reparaturnog morta (tip kao MC‑Ombran R ili jednakovrijedno):
- tlačna čvrstoća: ≈ 37 N/mm²
- vrijeme obrade: ≈ 7 min</t>
  </si>
  <si>
    <t>Injektiranje pukotina ili spojeva između poda i zida, odnosno zida i zida, izvodi se visoko elastičnom, brtvenom, jednokomponentnom smolom tipa kao MC‑Injekt PowerSeal F ili jednakovrijedno. Područja koja se injektiraju moraju sadržavati vodu ili vlagu kao aktivator reakcije; u slučaju suhih građevinskih elemenata potrebno je prethodno ubrizgati vodu. Zbog značajnog povećanja volumena u dodiru s vodom ili vlagom, smola osigurava trenutačnu i trajnu vodonepropusnost.
Injektiranje se izvodi jednokomponentnom klipnom pumpom pri tlaku prilagođenom uvjetima na terenu (uobičajeno 50–100 bar). Injektiranje se provodi s jedne strane, sve dok smola ne počne izlaziti na sljedećem pakeru, čime se potvrđuje ispunjenost pukotine ili spoja.
Po završetku injektiranja, pakere je potrebno ukloniti, a rupe zatvoriti brzovezujućim reparaturnim mortom.
Stavka uključuje sav potreban rad, opremu i materijal.
Karakteristike smole tip kao MC‑Injekt PowerSeal F ili jednakovrijedno:
- viskoznost: ≈ 800 mPa·s
- injekcijska viskoznost: ≈ 260 mPa·s
- slobodno izduženje: ≈ 66 %
- izduženje u pukotini: ≈ 21–39 %
- povećanje volumena (free‑foaming): ≈ 850 %
- početak/kraj pjenjenja: ≈ 30–180 s
- radno vrijeme: neograničeno bez kontakta s vodom</t>
  </si>
  <si>
    <t>a) bračun po m² podnih pločica</t>
  </si>
  <si>
    <t>b) bračun po m sokl rezan od pločica</t>
  </si>
  <si>
    <t>Dobava, istovar, skladištenje te transport na mjesto ugradnje i ugradnja keramičkih zidnih i podnih pločica. Shema polaganja u dogovoru s investitorom. Pločice se postavljaju na pripremljenu podlogu cementnim fleksibilnim ljepilom tip kao M 23 HP ili jednakovrijedno, klase C2 TE S1, te se fugiraju poboljšanom fugir masom sa dodacima za vodoodbojnost i sprječavanje pojave plijesni u boji koju verificira investitor. 
Ljepilo se nanosi nazubljenim gleterom (4 mm za standardne formate; potrošnja cca 2,5 kg/m²). Na pripremljenu podlogu od hidroizolacijskog premaza najprije se nanosi tanki kontaktni sloj M 23 HP glatkom stranom gleterice, a zatim se svježi sloj formira nazubljenom stranom gleterice. Pločice se polažu utiskivanjem i laganim pomicanjem u sloj ljepila te se prilagođavaju u otvorenom vremenu od cca 30 minuta. 
U jedinične cijene radova uključen sav potreban rad, oprema, materijal uključujući vezni i brtveni materijal te čišćenje keramike nakon opločenja i fugiranja od ostataka ljepila i fugir mase, lajsne. Potrebno je siliokonizirati spoj zida i poda, te uglove zidova. Sva silikoniranja uračunata u cijenu.</t>
  </si>
  <si>
    <t>Nabava i ugradnja dvokomponentnog, polimerom modificiranog, fleksibilnog hidroizolacijskog i zaštitnog premaza tip kao MC‑Proof 530 ili jednakovrijedno, s trajnom vodonepropusnošću na pozitivni i negativni tlak, namijenjenog za hidroizolaciju i zaštitu betonskih konstrukcija izloženih vodi, bazena, spremnika, jama, balkona te unutarnjih i vanjskih površina. Hidroizolacija se izvodi na podu i zidovima, ukopani zidovi se izoliraju do stropa dok se ostali zidovi izoliraju u visini od 50cm. Materijal se nanosi u dva radna koraka: po potrebi se u prvom radnom koraku izvodi izravnavajući sloj, tip kao MC‑Proof 530 ili jednakovrijedno, radi zatvaranja pora i ujednačavanja podloge, a u drugom radnom koraku nanosi se hidroizolacijski premaz u dva ili više prolaza, ručno ili metodom mokrog prskanja, uz maksimalnu debljinu od 2 mm po prolazu.
Ako se izravnavajući sloj nanosi prskanjem, potrebno ga je naknadno utrljati u podlogu radi potpunog popunjavanja pora.
Za spojeve pod–zid te unutarnje i vanjske kutove, između dva radna koraka potrebno je ugraditi traku tip kao MC‑FastTape ili jednakovrijendo, u skladu s tehničkim listom. Premaz se može zagladiti čeličnim gleterom odmah nakon nanošenja. Svježi slojevi moraju biti zaštićeni od kiše, mraza, izravnog sunca i prebrzog isušivanja tijekom cijelog vremena očvršćavanja.
Tehničke karakteristike:
vodonepropusnost: pozitivan i negativan tlak
premošćivanje pukotina: A3 (statički), B3.1 (dinamički, –20 °C)
otporan na smrzavanje/odmrzavanje i soli za odleđivanje
otporan na kloride
otvoren za difuziju vodene pare
sprječava karbonizaciju</t>
  </si>
  <si>
    <t>REKAPITULACIJA</t>
  </si>
  <si>
    <t>UKUPNO:</t>
  </si>
  <si>
    <t>PDV</t>
  </si>
  <si>
    <t>SVEUKUPNO</t>
  </si>
  <si>
    <t>NAPOMENE:</t>
  </si>
  <si>
    <t>KERAMIČARSKI RADOVI
Opločenje zidova ili podova izvršiti će se prema opisu u pojedinoj stavci troškovnika iz prvorazrednog novog (neupotrjebljenog) materijala u svemu prema tehničkim uvjetima za keramičarske radove i hrvatskim normama. Izvođač je dužan prije početka radova ispitati podlogu, te eventualne neispravnosti javiti nadzornom inženjeru. Površine koje se oblažu moraju biti čiste, bez prašine i drugih prljavština, ravne i suhe, te bez neravnina. Ljepljenje pločica izvodi se ljepilom. Za ljepljenje keramičkih pločica mogu se upotrijebiti samo ona ljepila koja su od strane proizvođača deklarirana za određenu vrstu radova i imaju certifikat ovlaštenog instituta. Proizvođač mora dati detaljna uputstva za ugradnju i potrebne pradradnje za ljepljenje, ljepilo ne smije izazvati nikakve štetne posljedice uslijed kemijskih utjecaja izazvanih pri dodiru podloge i obloge sa ljepilom. Ako tekstom troškovnika nije drugačije traženo, reške između pločica na zidovima i podovima su širine 2 mm. Reške se zatvaraju pogodnim zaptivnim materijalom (kit raznih vrsta). Nakon dovršenja radova treba stijene i pod posve očistiti. U fazi ponude izvođač je dužan od svake vrste ponuđenih pločica predložiti 3 uzorka. Jedinična cijena treba sadržavati sav potreban osnovni i pomoćni materijal (distanceri) i pribor s masom za fugiranje, sav rad, sve transporte do gradilišta i na gradilištu, sredstva zaštite na radu i sve zakonom propisane troškove. U izvedbi je uključeno ispitivanje i čišćenje podloge, te izravnanje manjih neravnina, precizno izvođenje priključaka opločenja na ostale građevne dijelove, zaštita izrađenih površina i odstranjenje i odvoz svih otpadaka po dovršenju radova, kao i dobava uzoraka u svrhu odobrenja.</t>
  </si>
  <si>
    <t xml:space="preserve">HIDROIZOLACIJSKI RADOVI
Hidroizolacijske radove izvesti prema odobrenom projektu, opisu iz troškovnika, te u skladu sa svim važećim normativima i propisima. Svi materijali koji se ugrađuju moraju biti ispravni i neoštećeni. 
Ukoliko se naknadno ustanovi nesolidna izvedba, tj. pojave se prodori vode, izvoditelj mora uraditi sanaciju hidroizolacije na svoj trošak. Ako izvoditelj tijekom sanacije hidroizolacije na bilo koji način ošteti ili mora oštetiti ostale dijelove građevine, izvoditelj snosi sve troškove i te sanacije. Ako u projektu nema naznaka o dodatnim dilatacijama hidroizolacije, izvođač prema svom saznanju treba odlučiti da li je hidroizolaciju potrebno dilatirati još i na drugim mjestima osim na mjestu dilatacije konstrukcije. Izrada dilatacija uključena je u jediničnu cijenu izvedbe hidroizolacije. Svi građevinski, zanatski i drugi radovi koji prethode pojedinim izolacijama bilo da su u vezi s njima ili ne, ali čije uporedno, odnosno kasnije izvođenje stvara mogućnost da se izolacija ošteti, moraju se izvesti prije prema predviđenom redosljedu. Prije početka izvedbe izolacionih radova mora se kontrolirati ispravnost već izvršenih građevinskih, zanatskih i drugih radova koji bi mogli uticati na kvalitetu, sigurnost i trajnost izolacija. Izvođenje izolacionih radova mora biti takovo da pojedini dijelovi ili slojevi kao i cijela završna izolacija u potpunosti odgovara svojoj namjeni, zahtjevima dobre kvalitete, sigurnosti i dugotrajnosti.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</si>
</sst>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1]"/>
    <numFmt numFmtId="165" formatCode="#,##0.00\ [$€-41A]"/>
  </numFmts>
  <fonts count="3">
    <font>
      <sz val="11"/>
      <color rgb="FF000000"/>
      <name val="Calibri"/>
      <family val="2"/>
    </font>
    <font>
      <b/>
      <sz val="11"/>
      <color rgb="FF000000"/>
      <name val="Aptos Narrow"/>
      <family val="2"/>
    </font>
    <font>
      <sz val="11"/>
      <color rgb="FF000000"/>
      <name val="Aptos Narrow"/>
      <family val="2"/>
    </font>
  </fonts>
  <fills count="5">
    <fill>
      <patternFill patternType="none"/>
    </fill>
    <fill>
      <patternFill patternType="gray125"/>
    </fill>
    <fill>
      <patternFill patternType="solid">
        <fgColor rgb="FFD3D3D3"/>
      </patternFill>
    </fill>
    <fill>
      <patternFill patternType="solid">
        <fgColor rgb="FFA0A0A0"/>
      </patternFill>
    </fill>
    <fill>
      <patternFill patternType="solid">
        <fgColor rgb="FFB4B4B4"/>
      </patternFill>
    </fill>
  </fills>
  <borders count="1">
    <border>
      <left/>
      <right/>
      <top/>
      <bottom/>
      <diagonal/>
    </border>
  </borders>
  <cellStyleXfs count="1">
    <xf numFmtId="0" fontId="0" fillId="0" borderId="0" applyBorder="0"/>
  </cellStyleXfs>
  <cellXfs count="24">
    <xf numFmtId="0" fontId="0" fillId="0" borderId="0" xfId="0"/>
    <xf numFmtId="0" fontId="1" fillId="2" borderId="0" xfId="0" applyFont="1" applyFill="1" applyAlignment="1">
      <alignment horizontal="center" vertical="center" wrapText="1"/>
    </xf>
    <xf numFmtId="0" fontId="2" fillId="0" borderId="0" xfId="0" applyFont="1"/>
    <xf numFmtId="0" fontId="1" fillId="3" borderId="0" xfId="0" applyFont="1" applyFill="1"/>
    <xf numFmtId="0" fontId="1" fillId="4" borderId="0" xfId="0" applyFont="1" applyFill="1"/>
    <xf numFmtId="0" fontId="1" fillId="4" borderId="0" xfId="0" applyFont="1" applyFill="1" applyAlignment="1">
      <alignment wrapText="1"/>
    </xf>
    <xf numFmtId="0" fontId="2" fillId="0" borderId="0" xfId="0" applyFont="1" applyAlignment="1">
      <alignment vertical="top"/>
    </xf>
    <xf numFmtId="0" fontId="1" fillId="0" borderId="0" xfId="0" applyFont="1" applyAlignment="1">
      <alignment wrapText="1"/>
    </xf>
    <xf numFmtId="0" fontId="2" fillId="0" borderId="0" xfId="0" applyFont="1" applyAlignment="1">
      <alignment horizontal="center"/>
    </xf>
    <xf numFmtId="0" fontId="2" fillId="0" borderId="0" xfId="0" applyFont="1" applyAlignment="1">
      <alignment horizontal="justify" vertical="top" wrapText="1"/>
    </xf>
    <xf numFmtId="0" fontId="2" fillId="0" borderId="0" xfId="0" applyFont="1" applyAlignment="1">
      <alignment horizontal="justify" wrapText="1"/>
    </xf>
    <xf numFmtId="4" fontId="2" fillId="0" borderId="0" xfId="0" applyNumberFormat="1" applyFont="1"/>
    <xf numFmtId="164" fontId="2" fillId="0" borderId="0" xfId="0" applyNumberFormat="1" applyFont="1" applyProtection="1">
      <protection locked="0"/>
    </xf>
    <xf numFmtId="164" fontId="2" fillId="0" borderId="0" xfId="0" applyNumberFormat="1" applyFont="1"/>
    <xf numFmtId="0" fontId="2" fillId="0" borderId="0" xfId="0" applyFont="1" applyAlignment="1">
      <alignment wrapText="1"/>
    </xf>
    <xf numFmtId="165" fontId="1" fillId="4" borderId="0" xfId="0" applyNumberFormat="1" applyFont="1" applyFill="1"/>
    <xf numFmtId="165" fontId="2" fillId="0" borderId="0" xfId="0" applyNumberFormat="1" applyFont="1"/>
    <xf numFmtId="0" fontId="1" fillId="3" borderId="0" xfId="0" applyFont="1" applyFill="1" applyAlignment="1">
      <alignment wrapText="1"/>
    </xf>
    <xf numFmtId="0" fontId="1" fillId="3" borderId="0" xfId="0" applyFont="1" applyFill="1" applyAlignment="1">
      <alignment horizontal="center"/>
    </xf>
    <xf numFmtId="0" fontId="1" fillId="3" borderId="0" xfId="0" applyFont="1" applyFill="1"/>
    <xf numFmtId="0" fontId="1" fillId="4" borderId="0" xfId="0" applyFont="1" applyFill="1" applyAlignment="1">
      <alignment wrapText="1"/>
    </xf>
    <xf numFmtId="0" fontId="1" fillId="4" borderId="0" xfId="0" applyFont="1" applyFill="1" applyAlignment="1">
      <alignment horizontal="center"/>
    </xf>
    <xf numFmtId="0" fontId="1" fillId="4" borderId="0" xfId="0" applyFont="1" applyFill="1"/>
    <xf numFmtId="0" fontId="2" fillId="0" borderId="0" xfId="0" applyFont="1" applyAlignment="1">
      <alignment horizontal="left" vertical="top" wrapText="1"/>
    </xf>
  </cellXfs>
  <cellStyles count="1">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7FA4D-F12B-475F-8B1C-C324871CBF8E}">
  <sheetPr>
    <pageSetUpPr fitToPage="1"/>
  </sheetPr>
  <dimension ref="A1:F45"/>
  <sheetViews>
    <sheetView tabSelected="1" view="pageBreakPreview" zoomScaleNormal="100" zoomScaleSheetLayoutView="100" workbookViewId="0">
      <pane ySplit="1" topLeftCell="A17" activePane="bottomLeft" state="frozenSplit"/>
      <selection pane="bottomLeft" activeCell="E19" sqref="E19"/>
    </sheetView>
  </sheetViews>
  <sheetFormatPr defaultColWidth="9.140625" defaultRowHeight="14.25"/>
  <cols>
    <col min="1" max="1" width="5.42578125" style="2" customWidth="1"/>
    <col min="2" max="2" width="60.7109375" style="14" customWidth="1"/>
    <col min="3" max="3" width="10.42578125" style="8" customWidth="1"/>
    <col min="4" max="4" width="11.7109375" style="2" customWidth="1"/>
    <col min="5" max="5" width="12.140625" style="2" customWidth="1"/>
    <col min="6" max="6" width="12.7109375" style="2" customWidth="1"/>
    <col min="7" max="7" width="9.140625" style="2" customWidth="1"/>
    <col min="8" max="16384" width="9.140625" style="2"/>
  </cols>
  <sheetData>
    <row r="1" spans="1:6" ht="45">
      <c r="A1" s="1" t="s">
        <v>0</v>
      </c>
      <c r="B1" s="1" t="s">
        <v>1</v>
      </c>
      <c r="C1" s="1" t="s">
        <v>2</v>
      </c>
      <c r="D1" s="1" t="s">
        <v>3</v>
      </c>
      <c r="E1" s="1" t="s">
        <v>4</v>
      </c>
      <c r="F1" s="1" t="s">
        <v>5</v>
      </c>
    </row>
    <row r="3" spans="1:6" ht="15">
      <c r="A3" s="3" t="s">
        <v>6</v>
      </c>
      <c r="B3" s="17" t="s">
        <v>7</v>
      </c>
      <c r="C3" s="18"/>
      <c r="D3" s="19"/>
      <c r="E3" s="19"/>
      <c r="F3" s="19"/>
    </row>
    <row r="5" spans="1:6">
      <c r="B5" s="14" t="s">
        <v>39</v>
      </c>
    </row>
    <row r="6" spans="1:6" ht="237" customHeight="1">
      <c r="B6" s="23" t="s">
        <v>41</v>
      </c>
      <c r="C6" s="23"/>
      <c r="D6" s="23"/>
      <c r="E6" s="23"/>
    </row>
    <row r="7" spans="1:6" ht="276.75" customHeight="1">
      <c r="B7" s="23" t="s">
        <v>40</v>
      </c>
      <c r="C7" s="23"/>
      <c r="D7" s="23"/>
      <c r="E7" s="23"/>
    </row>
    <row r="9" spans="1:6" ht="15">
      <c r="A9" s="4" t="s">
        <v>8</v>
      </c>
      <c r="B9" s="20" t="s">
        <v>9</v>
      </c>
      <c r="C9" s="21"/>
      <c r="D9" s="22"/>
      <c r="E9" s="22"/>
      <c r="F9" s="22"/>
    </row>
    <row r="12" spans="1:6" ht="15">
      <c r="A12" s="6" t="s">
        <v>8</v>
      </c>
      <c r="B12" s="7" t="s">
        <v>25</v>
      </c>
    </row>
    <row r="13" spans="1:6" ht="213.75">
      <c r="B13" s="9" t="s">
        <v>27</v>
      </c>
    </row>
    <row r="14" spans="1:6">
      <c r="B14" s="10" t="s">
        <v>26</v>
      </c>
      <c r="C14" s="8" t="s">
        <v>28</v>
      </c>
      <c r="D14" s="11">
        <v>2</v>
      </c>
      <c r="E14" s="12"/>
      <c r="F14" s="13">
        <f>ROUND(D14*ROUND(E14,2),2)</f>
        <v>0</v>
      </c>
    </row>
    <row r="15" spans="1:6">
      <c r="B15" s="10"/>
      <c r="D15" s="11"/>
      <c r="E15" s="12"/>
      <c r="F15" s="13"/>
    </row>
    <row r="17" spans="1:6" ht="15">
      <c r="A17" s="6" t="s">
        <v>20</v>
      </c>
      <c r="B17" s="7" t="s">
        <v>15</v>
      </c>
    </row>
    <row r="18" spans="1:6" ht="228">
      <c r="B18" s="9" t="s">
        <v>29</v>
      </c>
    </row>
    <row r="19" spans="1:6">
      <c r="B19" s="10" t="s">
        <v>16</v>
      </c>
      <c r="C19" s="8" t="s">
        <v>17</v>
      </c>
      <c r="D19" s="11">
        <v>30</v>
      </c>
      <c r="E19" s="12"/>
      <c r="F19" s="13">
        <f>ROUND(D19*ROUND(E19,2),2)</f>
        <v>0</v>
      </c>
    </row>
    <row r="22" spans="1:6" ht="15">
      <c r="A22" s="6" t="s">
        <v>21</v>
      </c>
      <c r="B22" s="7" t="s">
        <v>18</v>
      </c>
    </row>
    <row r="23" spans="1:6" ht="370.5">
      <c r="B23" s="9" t="s">
        <v>30</v>
      </c>
    </row>
    <row r="24" spans="1:6">
      <c r="B24" s="10" t="s">
        <v>16</v>
      </c>
      <c r="C24" s="8" t="s">
        <v>17</v>
      </c>
      <c r="D24" s="11">
        <v>30</v>
      </c>
      <c r="E24" s="12"/>
      <c r="F24" s="13">
        <f>ROUND(D24*ROUND(E24,2),2)</f>
        <v>0</v>
      </c>
    </row>
    <row r="25" spans="1:6">
      <c r="B25" s="10"/>
      <c r="D25" s="11"/>
      <c r="E25" s="12"/>
      <c r="F25" s="13"/>
    </row>
    <row r="27" spans="1:6" ht="15">
      <c r="A27" s="6" t="s">
        <v>22</v>
      </c>
      <c r="B27" s="7" t="s">
        <v>10</v>
      </c>
    </row>
    <row r="28" spans="1:6" ht="85.5">
      <c r="B28" s="9" t="s">
        <v>13</v>
      </c>
    </row>
    <row r="29" spans="1:6">
      <c r="B29" s="10" t="s">
        <v>11</v>
      </c>
      <c r="C29" s="8" t="s">
        <v>12</v>
      </c>
      <c r="D29" s="11">
        <v>191</v>
      </c>
      <c r="E29" s="12"/>
      <c r="F29" s="13">
        <f>ROUND(D29*ROUND(E29,2),2)</f>
        <v>0</v>
      </c>
    </row>
    <row r="32" spans="1:6" ht="15">
      <c r="A32" s="6" t="s">
        <v>23</v>
      </c>
      <c r="B32" s="7" t="s">
        <v>14</v>
      </c>
    </row>
    <row r="33" spans="1:6" ht="409.5">
      <c r="B33" s="9" t="s">
        <v>34</v>
      </c>
    </row>
    <row r="34" spans="1:6">
      <c r="B34" s="10" t="s">
        <v>11</v>
      </c>
      <c r="C34" s="8" t="s">
        <v>12</v>
      </c>
      <c r="D34" s="11">
        <v>115</v>
      </c>
      <c r="E34" s="12"/>
      <c r="F34" s="13">
        <f>ROUND(D34*ROUND(E34,2),2)</f>
        <v>0</v>
      </c>
    </row>
    <row r="37" spans="1:6" ht="15">
      <c r="A37" s="6" t="s">
        <v>24</v>
      </c>
      <c r="B37" s="7" t="s">
        <v>19</v>
      </c>
    </row>
    <row r="38" spans="1:6" ht="270.75">
      <c r="A38" s="6"/>
      <c r="B38" s="14" t="s">
        <v>33</v>
      </c>
    </row>
    <row r="39" spans="1:6">
      <c r="B39" s="10" t="s">
        <v>31</v>
      </c>
      <c r="C39" s="8" t="s">
        <v>12</v>
      </c>
      <c r="D39" s="11">
        <v>81</v>
      </c>
      <c r="E39" s="12"/>
      <c r="F39" s="13">
        <f>ROUND(D39*ROUND(E39,2),2)</f>
        <v>0</v>
      </c>
    </row>
    <row r="40" spans="1:6">
      <c r="B40" s="10" t="s">
        <v>32</v>
      </c>
      <c r="C40" s="8" t="s">
        <v>17</v>
      </c>
      <c r="D40" s="11">
        <v>34</v>
      </c>
      <c r="E40" s="12"/>
      <c r="F40" s="13">
        <f>ROUND(D40*ROUND(E40,2),2)</f>
        <v>0</v>
      </c>
    </row>
    <row r="43" spans="1:6" ht="15">
      <c r="A43" s="4"/>
      <c r="B43" s="5" t="s">
        <v>35</v>
      </c>
      <c r="C43" s="4"/>
      <c r="D43" s="4"/>
      <c r="E43" s="4" t="s">
        <v>36</v>
      </c>
      <c r="F43" s="15">
        <f>SUM(F13:F41)</f>
        <v>0</v>
      </c>
    </row>
    <row r="44" spans="1:6">
      <c r="E44" s="2" t="s">
        <v>37</v>
      </c>
      <c r="F44" s="16">
        <f>F43*0.25</f>
        <v>0</v>
      </c>
    </row>
    <row r="45" spans="1:6" ht="30">
      <c r="E45" s="5" t="s">
        <v>38</v>
      </c>
      <c r="F45" s="15">
        <f>F43+F44</f>
        <v>0</v>
      </c>
    </row>
  </sheetData>
  <sheetProtection algorithmName="SHA-512" hashValue="lp8SNvutV87ehytIUPewksLwmXpchOrMFqUpJCfezg57s6uwOgbcjIeib+P1UEN5Uwg0shoq7xNQG3qiLbDK3Q==" saltValue="GUPH0iX9uzM0FjrX0+PfLA==" spinCount="100000" sheet="1" objects="1" scenarios="1" selectLockedCells="1"/>
  <mergeCells count="4">
    <mergeCell ref="B3:F3"/>
    <mergeCell ref="B9:F9"/>
    <mergeCell ref="B6:E6"/>
    <mergeCell ref="B7:E7"/>
  </mergeCells>
  <pageMargins left="0.70866141732283472" right="0.70866141732283472" top="0.74803149606299213" bottom="0.74803149606299213" header="0.31496062992125984" footer="0.31496062992125984"/>
  <pageSetup paperSize="9" scale="77" fitToHeight="0" orientation="portrait" r:id="rId1"/>
  <headerFooter>
    <oddHeader xml:space="preserve">&amp;L&amp;"Calibri,Podebljano"ONprojekt d.o.o.&amp;"Calibri,Uobičajeno"
Creska 32, Poreč
oib: 66784285514; tel: 098224041
</oddHeader>
    <oddFooter>&amp;CTroškovnik građevinsko-obrtničkih radova&amp;R&amp;P/&amp;N</oddFooter>
    <evenHeader>&amp;L&amp;"-,Regular"&amp;8MC-Building Chemicals d.o.o.</evenHeader>
    <evenFooter>&amp;C&amp;"-,Regular"&amp;8https://www.mc-bauchemie.hr/</evenFooter>
    <firstHeader>&amp;L&amp;"-,Regular"&amp;8MC-Building Chemicals d.o.o.</firstHeader>
    <firstFooter>&amp;C&amp;"-,Regular"&amp;8https://www.mc-bauchemie.hr/</firstFooter>
  </headerFooter>
  <rowBreaks count="3" manualBreakCount="3">
    <brk id="7" max="16383" man="1"/>
    <brk id="20" max="5" man="1"/>
    <brk id="30"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vt:i4>
      </vt:variant>
      <vt:variant>
        <vt:lpstr>Imenovani rasponi</vt:lpstr>
      </vt:variant>
      <vt:variant>
        <vt:i4>2</vt:i4>
      </vt:variant>
    </vt:vector>
  </HeadingPairs>
  <TitlesOfParts>
    <vt:vector size="3" baseType="lpstr">
      <vt:lpstr>Troškovnik</vt:lpstr>
      <vt:lpstr>Troškovnik!Ispis_naslova</vt:lpstr>
      <vt:lpstr>Troškovnik!Podrucje_ispisa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Goran</dc:creator>
  <cp:lastModifiedBy>Nataša Grgorinić</cp:lastModifiedBy>
  <cp:lastPrinted>2026-05-20T10:32:28Z</cp:lastPrinted>
  <dcterms:created xsi:type="dcterms:W3CDTF">2026-05-04T10:28:32Z</dcterms:created>
  <dcterms:modified xsi:type="dcterms:W3CDTF">2026-07-13T13:37:18Z</dcterms:modified>
</cp:coreProperties>
</file>